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serveris\sekretores\2024 m\12-19 Taryba\po tarybos\"/>
    </mc:Choice>
  </mc:AlternateContent>
  <bookViews>
    <workbookView xWindow="0" yWindow="0" windowWidth="28800" windowHeight="1191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7" i="1" s="1"/>
  <c r="D19" i="1" s="1"/>
  <c r="E9" i="1" s="1"/>
  <c r="E12" i="1"/>
  <c r="E11" i="1"/>
  <c r="E8" i="1" l="1"/>
  <c r="E13" i="1"/>
  <c r="E10" i="1"/>
  <c r="E14" i="1"/>
  <c r="E16" i="1"/>
  <c r="E18" i="1"/>
  <c r="D20" i="1"/>
  <c r="E15" i="1" l="1"/>
  <c r="E17" i="1" s="1"/>
  <c r="E19" i="1" s="1"/>
  <c r="D23" i="1"/>
  <c r="D24" i="1" s="1"/>
  <c r="D26" i="1" l="1"/>
  <c r="D27" i="1" s="1"/>
  <c r="D28" i="1" l="1"/>
  <c r="D29" i="1" s="1"/>
</calcChain>
</file>

<file path=xl/sharedStrings.xml><?xml version="1.0" encoding="utf-8"?>
<sst xmlns="http://schemas.openxmlformats.org/spreadsheetml/2006/main" count="31" uniqueCount="31">
  <si>
    <t>%</t>
  </si>
  <si>
    <t>Atlyginimas+soc.draudimas</t>
  </si>
  <si>
    <t>Autobusų remontui(atsarginės dalys, medžiagos, padangos)</t>
  </si>
  <si>
    <t>Tech.apžiūra</t>
  </si>
  <si>
    <t>Degalai, tepalai</t>
  </si>
  <si>
    <t>Amortizacija</t>
  </si>
  <si>
    <t>Privalomas autobusų dr.</t>
  </si>
  <si>
    <t>Kitos</t>
  </si>
  <si>
    <t>Iš viso tiesiog.išl.</t>
  </si>
  <si>
    <t>Palūkanos</t>
  </si>
  <si>
    <t>Iš viso su palūkan.</t>
  </si>
  <si>
    <t>Bendraūkinės</t>
  </si>
  <si>
    <t>Iš viso sąnaudos</t>
  </si>
  <si>
    <t>Savikaina 1 km</t>
  </si>
  <si>
    <t>Nuvažiuota km</t>
  </si>
  <si>
    <t>Procentas autobusų parko atnaujinimui</t>
  </si>
  <si>
    <t xml:space="preserve">autobusų parko atnaujinimui, Eur </t>
  </si>
  <si>
    <t>Vieno km kaina be PVM</t>
  </si>
  <si>
    <t>Pelnas procentais</t>
  </si>
  <si>
    <t>Pelnas Eur</t>
  </si>
  <si>
    <t>Įkainis  1 km be PVM</t>
  </si>
  <si>
    <t>PVM 9%</t>
  </si>
  <si>
    <t>Vieno km kaina su PVM</t>
  </si>
  <si>
    <t>Priemiesčio reguliaraus susisiekimo autobusais įkainio skaičiuoklė</t>
  </si>
  <si>
    <t>PATVIRTINTA</t>
  </si>
  <si>
    <t>Plungės rajono savivaldybės</t>
  </si>
  <si>
    <t>tarybos 2024 m.gruodžio 19 d.</t>
  </si>
  <si>
    <t>Planuojamas 1 km įkainis Eur</t>
  </si>
  <si>
    <t>Eur</t>
  </si>
  <si>
    <t>priedas Nr. 1</t>
  </si>
  <si>
    <t>sprendimu Nr. T1-304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</si>
</sst>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b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 shrinkToFit="1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165" fontId="3" fillId="2" borderId="1" xfId="1" applyNumberFormat="1" applyFont="1" applyFill="1" applyBorder="1"/>
    <xf numFmtId="2" fontId="0" fillId="2" borderId="1" xfId="0" applyNumberFormat="1" applyFill="1" applyBorder="1"/>
    <xf numFmtId="0" fontId="2" fillId="2" borderId="1" xfId="0" applyFont="1" applyFill="1" applyBorder="1" applyAlignment="1">
      <alignment wrapText="1"/>
    </xf>
    <xf numFmtId="2" fontId="2" fillId="2" borderId="1" xfId="0" applyNumberFormat="1" applyFont="1" applyFill="1" applyBorder="1"/>
    <xf numFmtId="165" fontId="1" fillId="2" borderId="1" xfId="1" applyNumberFormat="1" applyFont="1" applyFill="1" applyBorder="1"/>
    <xf numFmtId="0" fontId="1" fillId="2" borderId="1" xfId="0" applyFont="1" applyFill="1" applyBorder="1"/>
    <xf numFmtId="2" fontId="1" fillId="2" borderId="1" xfId="0" applyNumberFormat="1" applyFont="1" applyFill="1" applyBorder="1"/>
    <xf numFmtId="164" fontId="1" fillId="2" borderId="1" xfId="0" applyNumberFormat="1" applyFont="1" applyFill="1" applyBorder="1"/>
    <xf numFmtId="43" fontId="6" fillId="2" borderId="1" xfId="1" applyFont="1" applyFill="1" applyBorder="1"/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</cellXfs>
  <cellStyles count="5">
    <cellStyle name="Įprastas" xfId="0" builtinId="0"/>
    <cellStyle name="Įprastas 2" xfId="2"/>
    <cellStyle name="Kablelis" xfId="1" builtinId="3"/>
    <cellStyle name="Kablelis 2" xfId="3"/>
    <cellStyle name="Procentai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9"/>
  <sheetViews>
    <sheetView tabSelected="1" workbookViewId="0">
      <selection activeCell="I11" sqref="I11"/>
    </sheetView>
  </sheetViews>
  <sheetFormatPr defaultRowHeight="15" x14ac:dyDescent="0.25"/>
  <cols>
    <col min="2" max="2" width="5.7109375" customWidth="1"/>
    <col min="3" max="3" width="27.42578125" customWidth="1"/>
    <col min="4" max="4" width="17.7109375" customWidth="1"/>
    <col min="5" max="5" width="11.7109375" customWidth="1"/>
  </cols>
  <sheetData>
    <row r="1" spans="2:7" x14ac:dyDescent="0.25">
      <c r="E1" s="17" t="s">
        <v>24</v>
      </c>
      <c r="F1" s="17"/>
      <c r="G1" s="17"/>
    </row>
    <row r="2" spans="2:7" x14ac:dyDescent="0.25">
      <c r="E2" s="17" t="s">
        <v>25</v>
      </c>
      <c r="F2" s="17"/>
      <c r="G2" s="17"/>
    </row>
    <row r="3" spans="2:7" x14ac:dyDescent="0.25">
      <c r="E3" s="17" t="s">
        <v>26</v>
      </c>
      <c r="F3" s="17"/>
      <c r="G3" s="17"/>
    </row>
    <row r="4" spans="2:7" x14ac:dyDescent="0.25">
      <c r="E4" s="17" t="s">
        <v>30</v>
      </c>
      <c r="F4" s="17"/>
      <c r="G4" s="17"/>
    </row>
    <row r="5" spans="2:7" x14ac:dyDescent="0.25">
      <c r="E5" s="17" t="s">
        <v>29</v>
      </c>
      <c r="F5" s="17"/>
      <c r="G5" s="17"/>
    </row>
    <row r="6" spans="2:7" x14ac:dyDescent="0.25">
      <c r="B6" s="18" t="s">
        <v>23</v>
      </c>
      <c r="C6" s="18"/>
      <c r="D6" s="18"/>
      <c r="E6" s="18"/>
      <c r="F6" s="18"/>
    </row>
    <row r="7" spans="2:7" ht="29.45" customHeight="1" x14ac:dyDescent="0.25">
      <c r="C7" s="1" t="s">
        <v>27</v>
      </c>
      <c r="D7" s="2" t="s">
        <v>28</v>
      </c>
      <c r="E7" s="3" t="s">
        <v>0</v>
      </c>
    </row>
    <row r="8" spans="2:7" x14ac:dyDescent="0.25">
      <c r="C8" s="4" t="s">
        <v>1</v>
      </c>
      <c r="D8" s="5">
        <v>370740</v>
      </c>
      <c r="E8" s="6">
        <f>D8/D19*100</f>
        <v>37.754412667909961</v>
      </c>
    </row>
    <row r="9" spans="2:7" ht="37.9" customHeight="1" x14ac:dyDescent="0.25">
      <c r="C9" s="7" t="s">
        <v>2</v>
      </c>
      <c r="D9" s="5">
        <v>111036</v>
      </c>
      <c r="E9" s="6">
        <f>D9/D19*100</f>
        <v>11.307382437811</v>
      </c>
    </row>
    <row r="10" spans="2:7" x14ac:dyDescent="0.25">
      <c r="C10" s="4" t="s">
        <v>3</v>
      </c>
      <c r="D10" s="5">
        <v>9697</v>
      </c>
      <c r="E10" s="8">
        <f>D10/D19*100</f>
        <v>0.9874967352881342</v>
      </c>
    </row>
    <row r="11" spans="2:7" x14ac:dyDescent="0.25">
      <c r="C11" s="4" t="s">
        <v>4</v>
      </c>
      <c r="D11" s="5">
        <v>171409</v>
      </c>
      <c r="E11" s="8">
        <f>D11/D19*100</f>
        <v>17.45548395369741</v>
      </c>
    </row>
    <row r="12" spans="2:7" x14ac:dyDescent="0.25">
      <c r="C12" s="4" t="s">
        <v>5</v>
      </c>
      <c r="D12" s="5">
        <v>109288</v>
      </c>
      <c r="E12" s="8">
        <f>D12/D19*100</f>
        <v>11.129374363841354</v>
      </c>
    </row>
    <row r="13" spans="2:7" x14ac:dyDescent="0.25">
      <c r="C13" s="4" t="s">
        <v>6</v>
      </c>
      <c r="D13" s="5">
        <v>14071</v>
      </c>
      <c r="E13" s="8">
        <f>D13/D19*100</f>
        <v>1.4329242613426147</v>
      </c>
    </row>
    <row r="14" spans="2:7" x14ac:dyDescent="0.25">
      <c r="C14" s="4" t="s">
        <v>7</v>
      </c>
      <c r="D14" s="5">
        <v>46044</v>
      </c>
      <c r="E14" s="8">
        <f>D14/D19*100</f>
        <v>4.6889037516352321</v>
      </c>
    </row>
    <row r="15" spans="2:7" x14ac:dyDescent="0.25">
      <c r="C15" s="4" t="s">
        <v>8</v>
      </c>
      <c r="D15" s="9">
        <f>SUM(D8:D14)</f>
        <v>832285</v>
      </c>
      <c r="E15" s="8">
        <f>SUM(E8:E14)</f>
        <v>84.755978171525712</v>
      </c>
    </row>
    <row r="16" spans="2:7" x14ac:dyDescent="0.25">
      <c r="C16" s="4" t="s">
        <v>9</v>
      </c>
      <c r="D16" s="5">
        <v>4166.93</v>
      </c>
      <c r="E16" s="8">
        <f>D16/D19*100</f>
        <v>0.42434049408829383</v>
      </c>
    </row>
    <row r="17" spans="3:5" x14ac:dyDescent="0.25">
      <c r="C17" s="4" t="s">
        <v>10</v>
      </c>
      <c r="D17" s="9">
        <f>SUM(D15:D16)</f>
        <v>836451.93</v>
      </c>
      <c r="E17" s="8">
        <f>SUM(E15:E16)</f>
        <v>85.18031866561401</v>
      </c>
    </row>
    <row r="18" spans="3:5" x14ac:dyDescent="0.25">
      <c r="C18" s="4" t="s">
        <v>11</v>
      </c>
      <c r="D18" s="5">
        <v>145526</v>
      </c>
      <c r="E18" s="8">
        <f>D18/D19*100</f>
        <v>14.819681334385997</v>
      </c>
    </row>
    <row r="19" spans="3:5" x14ac:dyDescent="0.25">
      <c r="C19" s="10" t="s">
        <v>12</v>
      </c>
      <c r="D19" s="9">
        <f>D17+D18</f>
        <v>981977.93</v>
      </c>
      <c r="E19" s="10">
        <f>SUM(E17:E18)</f>
        <v>100</v>
      </c>
    </row>
    <row r="20" spans="3:5" x14ac:dyDescent="0.25">
      <c r="C20" s="4" t="s">
        <v>13</v>
      </c>
      <c r="D20" s="11">
        <f>D19/D21</f>
        <v>1.1743422339791962</v>
      </c>
      <c r="E20" s="12"/>
    </row>
    <row r="21" spans="3:5" x14ac:dyDescent="0.25">
      <c r="C21" s="4" t="s">
        <v>14</v>
      </c>
      <c r="D21" s="13">
        <v>836194</v>
      </c>
      <c r="E21" s="14"/>
    </row>
    <row r="22" spans="3:5" ht="31.15" customHeight="1" x14ac:dyDescent="0.25">
      <c r="C22" s="7" t="s">
        <v>15</v>
      </c>
      <c r="D22" s="8">
        <v>0</v>
      </c>
      <c r="E22" s="14"/>
    </row>
    <row r="23" spans="3:5" ht="26.45" customHeight="1" x14ac:dyDescent="0.25">
      <c r="C23" s="7" t="s">
        <v>16</v>
      </c>
      <c r="D23" s="8">
        <f>(D20*D22)/100</f>
        <v>0</v>
      </c>
      <c r="E23" s="14"/>
    </row>
    <row r="24" spans="3:5" ht="21.6" customHeight="1" x14ac:dyDescent="0.25">
      <c r="C24" s="15" t="s">
        <v>17</v>
      </c>
      <c r="D24" s="11">
        <f>D20+D23</f>
        <v>1.1743422339791962</v>
      </c>
      <c r="E24" s="14"/>
    </row>
    <row r="25" spans="3:5" ht="23.45" customHeight="1" x14ac:dyDescent="0.25">
      <c r="C25" s="7" t="s">
        <v>18</v>
      </c>
      <c r="D25" s="8">
        <v>5</v>
      </c>
      <c r="E25" s="14"/>
    </row>
    <row r="26" spans="3:5" x14ac:dyDescent="0.25">
      <c r="C26" s="7" t="s">
        <v>19</v>
      </c>
      <c r="D26" s="8">
        <f>D24*D25/100</f>
        <v>5.8717111698959809E-2</v>
      </c>
      <c r="E26" s="14"/>
    </row>
    <row r="27" spans="3:5" ht="24" customHeight="1" x14ac:dyDescent="0.25">
      <c r="C27" s="15" t="s">
        <v>20</v>
      </c>
      <c r="D27" s="11">
        <f>D24+D26</f>
        <v>1.233059345678156</v>
      </c>
      <c r="E27" s="14"/>
    </row>
    <row r="28" spans="3:5" x14ac:dyDescent="0.25">
      <c r="C28" s="4" t="s">
        <v>21</v>
      </c>
      <c r="D28" s="8">
        <f>D27*0.09</f>
        <v>0.11097534111103403</v>
      </c>
      <c r="E28" s="14"/>
    </row>
    <row r="29" spans="3:5" ht="15" customHeight="1" x14ac:dyDescent="0.25">
      <c r="C29" s="15" t="s">
        <v>22</v>
      </c>
      <c r="D29" s="11">
        <f>SUM(D27:D28)</f>
        <v>1.3440346867891901</v>
      </c>
      <c r="E29" s="16"/>
    </row>
  </sheetData>
  <mergeCells count="6">
    <mergeCell ref="E5:G5"/>
    <mergeCell ref="B6:F6"/>
    <mergeCell ref="E1:G1"/>
    <mergeCell ref="E2:G2"/>
    <mergeCell ref="E3:G3"/>
    <mergeCell ref="E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Irma Kvizikevičienė</cp:lastModifiedBy>
  <dcterms:created xsi:type="dcterms:W3CDTF">2024-11-29T19:39:34Z</dcterms:created>
  <dcterms:modified xsi:type="dcterms:W3CDTF">2024-12-19T15:07:34Z</dcterms:modified>
</cp:coreProperties>
</file>